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48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J24" i="1"/>
  <c r="G75"/>
  <c r="G72"/>
  <c r="G67"/>
  <c r="G63"/>
  <c r="G60"/>
  <c r="G55"/>
  <c r="G52"/>
  <c r="G49"/>
  <c r="G46"/>
  <c r="G41"/>
  <c r="G34"/>
  <c r="G31"/>
  <c r="G27"/>
  <c r="G24"/>
  <c r="G17"/>
  <c r="G66" l="1"/>
  <c r="G30"/>
  <c r="G16"/>
  <c r="G78" l="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H63"/>
  <c r="I63" s="1"/>
  <c r="J63" s="1"/>
  <c r="I73"/>
  <c r="H75"/>
  <c r="I75" s="1"/>
  <c r="J75" s="1"/>
  <c r="B78"/>
  <c r="G79" s="1"/>
  <c r="I50"/>
  <c r="I76"/>
  <c r="H34"/>
  <c r="I34" s="1"/>
  <c r="J34" s="1"/>
  <c r="H55"/>
  <c r="I55" s="1"/>
  <c r="J55" s="1"/>
  <c r="H67"/>
  <c r="I36"/>
  <c r="H31"/>
  <c r="I31" s="1"/>
  <c r="J31" s="1"/>
  <c r="H46"/>
  <c r="I46" s="1"/>
  <c r="J46" s="1"/>
  <c r="I56"/>
  <c r="I65"/>
  <c r="I32"/>
  <c r="H41"/>
  <c r="I41" s="1"/>
  <c r="J41" s="1"/>
  <c r="H60"/>
  <c r="I60" s="1"/>
  <c r="J60" s="1"/>
  <c r="H24"/>
  <c r="I24" s="1"/>
  <c r="H52"/>
  <c r="I52" s="1"/>
  <c r="J52" s="1"/>
  <c r="I33"/>
  <c r="I59"/>
  <c r="I20"/>
  <c r="I29"/>
  <c r="E18"/>
  <c r="I18"/>
  <c r="H17"/>
  <c r="I17" s="1"/>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J17"/>
  <c r="F72"/>
  <c r="F75"/>
  <c r="C66"/>
  <c r="H66"/>
  <c r="I66" s="1"/>
  <c r="J66" s="1"/>
  <c r="I67"/>
  <c r="J67" s="1"/>
  <c r="H30"/>
  <c r="I30" s="1"/>
  <c r="J30" s="1"/>
  <c r="D30"/>
  <c r="E30" s="1"/>
  <c r="F30" s="1"/>
  <c r="C30"/>
  <c r="D16"/>
  <c r="E16" s="1"/>
  <c r="F16" s="1"/>
  <c r="D66"/>
  <c r="E66" s="1"/>
  <c r="F66" s="1"/>
  <c r="E67"/>
  <c r="F67" s="1"/>
  <c r="H16"/>
  <c r="I16" s="1"/>
  <c r="J16" s="1"/>
  <c r="C16"/>
  <c r="J80" l="1"/>
  <c r="F80"/>
  <c r="C78"/>
  <c r="C79" s="1"/>
  <c r="D78"/>
  <c r="H78"/>
  <c r="D80" l="1"/>
  <c r="D79"/>
  <c r="E79" s="1"/>
  <c r="I78"/>
  <c r="H79"/>
  <c r="E78"/>
  <c r="I79" l="1"/>
  <c r="H80"/>
</calcChain>
</file>

<file path=xl/sharedStrings.xml><?xml version="1.0" encoding="utf-8"?>
<sst xmlns="http://schemas.openxmlformats.org/spreadsheetml/2006/main" count="176" uniqueCount="133">
  <si>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</si>
  <si>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</si>
  <si>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</si>
  <si>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</si>
  <si>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</si>
  <si>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</si>
  <si>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</si>
  <si>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</si>
  <si>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</si>
  <si>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</si>
  <si>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</si>
  <si>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</si>
  <si>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</si>
  <si>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</si>
  <si>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</si>
  <si>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</si>
  <si>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</si>
  <si>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</si>
  <si>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</si>
  <si>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</si>
  <si>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</si>
  <si>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</si>
  <si>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</si>
  <si>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</si>
  <si>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</si>
  <si>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</si>
  <si>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</si>
  <si>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</si>
  <si>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</si>
  <si>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</si>
  <si>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</si>
  <si>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</si>
  <si>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</si>
  <si>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</si>
  <si>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</si>
  <si>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</si>
  <si>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</si>
  <si>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</si>
  <si>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</si>
  <si>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</si>
  <si>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</si>
  <si>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</si>
  <si>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</si>
  <si>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</si>
  <si>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</si>
  <si>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</si>
  <si>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</si>
  <si>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</si>
  <si>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</si>
  <si>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</si>
  <si>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</si>
  <si>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</si>
  <si>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</si>
  <si>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</si>
  <si>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</si>
  <si>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</si>
  <si>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</si>
  <si>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</si>
  <si>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</si>
  <si>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</si>
  <si>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</si>
  <si>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</si>
  <si>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</si>
  <si>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</si>
  <si>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</si>
  <si>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</si>
  <si>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</si>
  <si>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</si>
  <si>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</si>
  <si>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</si>
  <si>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</si>
  <si>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</si>
  <si>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</si>
  <si>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</si>
  <si>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</si>
  <si>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</si>
  <si>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</si>
  <si>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</si>
  <si>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</si>
  <si>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</si>
  <si>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</si>
  <si>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</si>
  <si>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</si>
  <si>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</si>
  <si>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r>
      <t xml:space="preserve">       </t>
    </r>
    <r>
      <rPr>
        <b/>
        <sz val="11"/>
        <color theme="1"/>
        <rFont val="Times New Roman"/>
        <family val="1"/>
      </rPr>
      <t xml:space="preserve"> </t>
    </r>
    <r>
      <rPr>
        <b/>
        <sz val="10"/>
        <color theme="1"/>
        <rFont val="Times New Roman"/>
        <family val="1"/>
      </rPr>
      <t xml:space="preserve"> TRƯƠNG VIỆT KHÁNH TRANG</t>
    </r>
  </si>
  <si>
    <t xml:space="preserve">         Họ và tên: TRƯƠNG VIỆT KHÁNH TRANG</t>
  </si>
  <si>
    <r>
      <t xml:space="preserve">                  </t>
    </r>
    <r>
      <rPr>
        <b/>
        <sz val="12"/>
        <color theme="1"/>
        <rFont val="Calibri"/>
        <family val="2"/>
        <scheme val="minor"/>
      </rPr>
      <t xml:space="preserve">   TRƯƠNG VIỆT KHÁNH TRANG</t>
    </r>
  </si>
  <si>
    <t xml:space="preserve"> 1.1.1
- Bằng Thạc sĩ chuyên ngành Quản lý giáo dục 
1.1.2
- Có bằng Đại  học chuyên ngành kỹ thuật nữ công
1.1.3
- Chứng nhận bậc thợ 3/7
</t>
  </si>
  <si>
    <t xml:space="preserve">1.1.1
- Bằng Thạc sĩ chuyên ngành Quản lý giáo dục 
1.1.2
- Có bằng Đại  học chuyên ngành kỹ thuật nữ công
1.1.3
- Chứng nhận bậc thợ 3/7
</t>
  </si>
  <si>
    <t xml:space="preserve"> -Dự giờ:  hướng dẫn giáo viên tập sự
-.Giám khảo chấm GV dạy giỏi cấp khoa và trường;
- Kiểm tra hồ sơ và đánh giá GV của khoa, 
-Xây dựng các chương trình đào tạo cho khoa;
- Hướng dẫn SV thi giỏi nghề cấp thành phố;
Có 2 bài báo khoa học đăng tạp chí trong nước
</t>
  </si>
  <si>
    <t xml:space="preserve"> Kiểm tra và đánh giá của GV của khoa
 -Xây dựng kế hoạch, tham gia  thực hiện các chương trình đào tạo cho khoa
 -Hướng dẫn SV thi giỏi nghề cấp thành phố của Sở TT-XH, Thành đoàn
-Có các bài báo khoa học đăng tạp chí trong nước
-Chứng nhận bồi dưỡng giáo viên dạy nghề chuyên đề điều hành và quản lý sản xuất ngành may
</t>
  </si>
  <si>
    <t xml:space="preserve">Xây dựng kế hoạch, tham gia  thực hiện các chương trình đào tạo cho khoa 
-Có quan hệ với doanh nghiệp thông qua việc đưa sinh viên đi thực tập; ---Có các bài báo khoa học đăng tạp chí trong nước
</t>
  </si>
  <si>
    <t xml:space="preserve">4
Hướng dẫn dạy thực hành; 
-Hướng dẫn SV thi giỏi nghề cấp thành phố; 
-Giám khảo chấm GV dạy giỏi cấp khoa và trường;
</t>
  </si>
  <si>
    <t>Chuyển giao CN</t>
  </si>
  <si>
    <t xml:space="preserve">2.1.1
-Chứng chỉ tiếng Anh cấp độ B1( khung tham chiếu Châu âu)
2.1.2
-Chứng chỉ tiếng Anh bậc 4
( tương đương cấp độ B2 khung tham chiếu Châu âu)
Chứng chỉ B1 của 10 trường do bộ GD quy định, hoặc cử nhân Anh, hoặc các chứng tương đương quốc tế do bộ GD quy định.
</t>
  </si>
  <si>
    <t xml:space="preserve">2
-Chứng chỉ tiếng Anh cấp độ B1( khung tham chiếu Châu âu)
2.1.2
-Chứng chỉ tiếng Anh bậc 4
( tương đương cấp độ B2 khung tham chiếu Châu âu)2 Bài báo đăng ở tạp chí quốc tế
 Do Trưởng Khoa định tính
.
</t>
  </si>
  <si>
    <t xml:space="preserve">Chứng chỉ tin học ứng dụng trình độ A
Có chứng chỉ A,B,Ctin học
</t>
  </si>
  <si>
    <t xml:space="preserve">Sử dụng các phần mềm
Trong giảng dạy
3.2.1
-Chứng nhận ứng dụng công nghệ thông tin trong giảng dạy kỹ thuật
3.2.2
-Chứng nhận thiết kế bài giảng trưc tuyến E-Leaning
3.2.3
- Chứng nhận Corel draw 1
3.2.4
-Chứng nhận thiết kế web ( Dreamwerver)
3.2.5
2
1Sử dụng thành thạo các phần mềm
2.dạy học chuyên ngành để thiết kế và chạy mô phỏng như: PSIM, AUTOCAD.
Không tính Powerpoint, Excel, word
</t>
  </si>
  <si>
    <t xml:space="preserve">2
2.1.1
- Có  Chứng nhận bồi dưỡng sư phạm bậc 1
2.1.2
- Có  Chứng nhận bồi dưỡng sư phạm bậc 2
1Chứng chỉ sư phạm dạy nghề bậc 2 Có chứng chỉ sư phạm dạy nghề
</t>
  </si>
  <si>
    <t xml:space="preserve"> - Thời gian giảng dạy 21 năm
Nếu chưa đủ 1 năm thì chấm 1 điểm
</t>
  </si>
  <si>
    <t xml:space="preserve"> Có lịch giảng dạy theo học kỳ và năm học theo kế hoạch đào tạo
-Chứng nhận tập huấn kỹ năng giảng dạy theo chương trình khung mới
Có kế hoạch giảng dạy cho từng môn học
Kế hoạch giảng dạy học kỳ và năm học
</t>
  </si>
  <si>
    <t xml:space="preserve">3
 -Có giáo án các học phần
 -Ghi chép sổ tay giáo viên
-Có bài giảng học phần giảng dạy
</t>
  </si>
  <si>
    <t xml:space="preserve">2
-Có giáo án các học phần, dự giờ  tổ bộ môn và khoa đánh giá đạt kết quả tốt 
-Kết hợp các phương pháp dạy học 
Gíao án (9+3) và CĐ, TC phải khác nhau
</t>
  </si>
  <si>
    <t xml:space="preserve">2
-Có biên soạn bài giảng trình chiếu
- Có hướng dẫn  may mẫu Sản phẩm giảng dạy
-Chuẩn bị đầy đủ các phương tiện,máy chiếu thiết bị nguyên, nhiên, vật liệu thực hành.
Do Trưởng khoa quyết
</t>
  </si>
  <si>
    <t>Thiết bị đào tạo tự làm, 
đề tài NCKH cấp trường có thi công</t>
  </si>
  <si>
    <t xml:space="preserve">Có Chủ trì thiết kế, và bố trí trang sắp xếp máy may, manacanhmẫutrong xưởng 
Tham gia quản lý các Phòng thực tập của khoa
 nhưng phải xem có GV quản lý phòng tốt không
</t>
  </si>
  <si>
    <t xml:space="preserve">4
- Có Giảng dạy hệ trung cấp
-Có Giảng dạy hệ Cao đẳng
-Dạy đúng chương trình, nội dung
-Thực hiện theo kế hoạch
Có kế hoạch giảng dạy cho từng môn học; Có giáo án, dự giờ,  theo đánh giá tổ bộ môn và khoa
</t>
  </si>
  <si>
    <t xml:space="preserve">3
-Có dạy  học phần lý thuyết 
-Có dạy học phần Thực hành
-Có dạy học phần Tích hợp
Dạy LT+TH là 2 điểm, nếu chỉ dạy LT hay TH là 1 điểm
</t>
  </si>
  <si>
    <t xml:space="preserve">4
-Có kết hợp các phương pháp dạy học để phát huy tính tích cực
 -Có hướng dẫn cho Sinh viên đọc tài liệu chuẩn bị bài ở nhà
-Có hướng dẫn cho Sinh viên tìm tòi thông tin liên  quan trên mạng
-Có hướng dẫn cho Sinh viên tìm tòi mẫu sáng tạo mới liên  quan trên mạng
Theo giáo án, dự giờ, đánh giá tổ bộ môn và khoa
</t>
  </si>
  <si>
    <t xml:space="preserve">2
-Có biên soạn bài giảng trình chiếu 
- Trình chiếu Amcap khi thao tác mẫu
-Sử dụng thành thạo các phương tiện, thiết bị dạy học để nâng cao hiệu quả giảng dạy
2đảm bảo chất lượng giáo dục nghề nghiệp
Theo giáo án, dự giờ, đánh giá tổ bộ môn và khoa
</t>
  </si>
  <si>
    <t xml:space="preserve">3
- Giảng dạy theo đề cương chi tiết của môn học, theo quy định của bộ môn
- Theo dõi đánh giá kết quả học tập của người học 
- Đánh giá kết quả học tập của người học phù hợp với môn học
Theo đề cương chi tiết của môn học, theo quy định của bộ môn và phòng Khảo thí và Đảm bảo chất lượng.
</t>
  </si>
  <si>
    <t xml:space="preserve">2
-Thực hiện việc kiểm tra, đánh giá toàn diện, chính xác, mang tính giáo dục và đúng quy định
-Sử dụng kết quả kiểm tra, đánh giá để điều chỉnh chương trình, hoạt động dạy và học
Theo đề cương chi tiết của môn học, theo quy định của bộ môn và phòng Khảo thí và Đảm bảo chất lượng.
</t>
  </si>
  <si>
    <t xml:space="preserve">Ghi chép đầy đủ sổ tay giáo viên 
- Ghi chép Sổ lên lớp
-Giáo án
- Có Đề cương chi tiết
- Có Bài giảng
Hồ sơ dạy học của GV
</t>
  </si>
  <si>
    <t xml:space="preserve">4
Có lưu trữ
-Sổ tay giáo viên 
-Sổ lên lớp
-Giáo án
-Bài giảng
Hồ sơ lưu trữ của GV tại khoa
</t>
  </si>
  <si>
    <t>Tham gia XD chương trình, chỉnh lý chương trình, giáo trình, tài liệu đào tạo trình độ cao đẳng</t>
  </si>
  <si>
    <t>Tham gia XD chương trình, chỉnh lý chương trình, 
giáo trình, tài liệu đào tạo trình độ cao đẳng</t>
  </si>
  <si>
    <t xml:space="preserve">Có Chủ trì và tham gia biên soạn, chỉnh lý chương trình, cao đẳng  ngành công nghệ may
tham gia biên soạn, chỉnh lý chương trình, giáo trình, tài liệu đào tạo trình độ cao đẳng
ghi rõ tên giáo trình, tài liệu giảng dạy, chương trình
</t>
  </si>
  <si>
    <t xml:space="preserve">4
-Theo kế hoạch giảng dạy cho từng môn học;
 -SHCN lớp
-Đưa SV đi thực tập tại các doanh nghiệp
-Tham gia CLB
</t>
  </si>
  <si>
    <t xml:space="preserve">4
-Theo kế hoạch giảng dạy cho từng môn học; 
-SHCN lớp; 
-Hướng dẫn đồ án, luận văn.
-Tham gia CLB, Đoàn, Hội
</t>
  </si>
  <si>
    <t xml:space="preserve">4
-Các báo cáo chuyên đề cho SV; -Hướng dẫn đồ án, luận văn;
- SHCN lớp; 
-Hướng dẫn SV đi thăm quan và thực tập tại các doanh nghiệp.
-Tham gia CLB, Đoàn, Hội
</t>
  </si>
  <si>
    <t xml:space="preserve">Điểm danh SV theo môn học trên lớp và nhập vào phần mềm PMT-EMS chính xác
-CVHT hoặc CN
</t>
  </si>
  <si>
    <t xml:space="preserve">2
- Quản lý được các thông tin liên quan đến người học và sử dụng hiệu quả các thông tin vào giáo dục, dạy học, quản lý người học
 -Quản lý trực tiếp trên lớp, thông qua GVCN, CVHT, cán bộ lớp, Email, điện thoại và phần mềm PMT-EMS
</t>
  </si>
  <si>
    <t>Do Trưởng khoa quyết (như quản lý xưởng tốt không, ATLĐ, vệ sinh)</t>
  </si>
  <si>
    <t xml:space="preserve">3
-Liên lạc Phối hợp với gia đình người học
-giám sát việc học tập, rèn luyện của người học;
-GV phải liên hệ DN để tài trợ của DN cho khoa:Do Trưởng khoa quyết
</t>
  </si>
  <si>
    <t xml:space="preserve">GV đi thực tập tại DN
Quan hệ với các doanh nghiệp để hỗ trợ trong đào tạo như: Thăm quan, Thực Tập, tài trợ, GTVL
</t>
  </si>
  <si>
    <t xml:space="preserve">4Phiếu dự giờ; 
-Họp chuyên môn của tổ và khoa; 
-Tham gia học nâng cao chuyên môn do khoa và trường tổ chức
- Tham gia bồi dưỡng đồng nghiệp theo phòng yêu cầu phát triển của, khoa, tổ bộ môn
</t>
  </si>
  <si>
    <t xml:space="preserve">2
-Tham gia hội giảng các cấp hoặc
-Giám khảo hội giảng cấp khoa, cấp trường
Dự giảng không tính
</t>
  </si>
  <si>
    <t xml:space="preserve">6 
-Đến DN để họcphải có minh chứng
-Tham gia thực tập tại doanh nghiệp;
- Có đề tài NCKH cấp trường; 
-SKKN
-Bài báo đăng tại chí chuyên ngành quốc tế.
-Tự đi học có chứng chỉ
</t>
  </si>
  <si>
    <t xml:space="preserve">GV tham gia học do trường và khoa tổ chức
-Tham gia khóa đào tạo, bồi dưỡng nâng cao kiến thức, kỹ năng nghề do ĐHSPKT cấp
-Chứng nhận PLC do Cty TNHH TM-DV-KT SIS cấp.
</t>
  </si>
  <si>
    <t xml:space="preserve">2
-Hướng dẫn SV thực tập TN  tại các doanh nghiệp; 
-Hướng dẫn luận văn TN, dồ án có sản phẩm
</t>
  </si>
  <si>
    <t xml:space="preserve">2
-Ban giám khảo thi giỏi nghề các cấp
-Tham gia hướng dẫn SV tham gia thi giỏi nghề cấp thành, cấp khoa, cấp trường có minh chứng
</t>
  </si>
  <si>
    <t xml:space="preserve">1
Có chứng chỉ NCKH;
Hoặc bảng điểm môn NCKH
</t>
  </si>
  <si>
    <t xml:space="preserve">1
Chủ trì hoặc tham gia đề tài nghiên cứu khoa học từ cấp cơ sở trở lên.
</t>
  </si>
</sst>
</file>

<file path=xl/styles.xml><?xml version="1.0" encoding="utf-8"?>
<styleSheet xmlns="http://schemas.openxmlformats.org/spreadsheetml/2006/main">
  <numFmts count="1">
    <numFmt numFmtId="164" formatCode="0.0%"/>
  </numFmts>
  <fonts count="26">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0"/>
      <color theme="1"/>
      <name val="Calibri"/>
      <family val="2"/>
      <scheme val="minor"/>
    </font>
    <font>
      <b/>
      <sz val="10"/>
      <color theme="1"/>
      <name val="Times New Roman"/>
      <family val="1"/>
    </font>
    <font>
      <b/>
      <sz val="12"/>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9" fillId="0" borderId="0" xfId="0" applyFont="1" applyAlignment="1">
      <alignment horizontal="left" vertical="center"/>
    </xf>
    <xf numFmtId="0" fontId="24"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0" fillId="0" borderId="1" xfId="0" applyFont="1" applyBorder="1" applyAlignment="1">
      <alignment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2958" cy="785918"/>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zoomScale="90" zoomScaleNormal="90" workbookViewId="0">
      <selection activeCell="F51" sqref="F51"/>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73" t="s">
        <v>60</v>
      </c>
      <c r="B6" s="73"/>
      <c r="C6" s="73"/>
      <c r="D6" s="73"/>
      <c r="E6" s="73"/>
      <c r="F6" s="73"/>
      <c r="G6" s="73"/>
      <c r="H6" s="73"/>
      <c r="I6" s="73"/>
      <c r="J6" s="73"/>
    </row>
    <row r="7" spans="1:13" ht="18.75">
      <c r="A7" s="73" t="s">
        <v>61</v>
      </c>
      <c r="B7" s="73"/>
      <c r="C7" s="73"/>
      <c r="D7" s="73"/>
      <c r="E7" s="73"/>
      <c r="F7" s="73"/>
      <c r="G7" s="73"/>
      <c r="H7" s="73"/>
      <c r="I7" s="73"/>
      <c r="J7" s="73"/>
    </row>
    <row r="8" spans="1:13" ht="16.5">
      <c r="A8" s="74" t="s">
        <v>85</v>
      </c>
      <c r="B8" s="74"/>
      <c r="C8" s="74"/>
      <c r="D8" s="74"/>
      <c r="E8" s="74"/>
      <c r="F8" s="74"/>
      <c r="G8" s="74"/>
      <c r="H8" s="74"/>
      <c r="I8" s="74"/>
      <c r="J8" s="74"/>
    </row>
    <row r="9" spans="1:13" ht="16.5">
      <c r="A9" s="74" t="s">
        <v>81</v>
      </c>
      <c r="B9" s="74"/>
      <c r="C9" s="74"/>
      <c r="D9" s="74"/>
      <c r="E9" s="74"/>
      <c r="F9" s="74"/>
      <c r="G9" s="74"/>
      <c r="H9" s="74"/>
      <c r="I9" s="74"/>
      <c r="J9" s="74"/>
    </row>
    <row r="10" spans="1:13" ht="16.5">
      <c r="A10" s="74" t="s">
        <v>82</v>
      </c>
      <c r="B10" s="74"/>
      <c r="C10" s="74"/>
      <c r="D10" s="74"/>
      <c r="E10" s="74"/>
      <c r="F10" s="74"/>
      <c r="G10" s="74"/>
      <c r="H10" s="74"/>
      <c r="I10" s="74"/>
      <c r="J10" s="74"/>
    </row>
    <row r="11" spans="1:13" ht="20.45" customHeight="1">
      <c r="A11" s="33" t="s">
        <v>83</v>
      </c>
      <c r="B11" s="33"/>
      <c r="C11" s="33"/>
      <c r="D11" s="33"/>
      <c r="E11" s="33"/>
      <c r="F11" s="33"/>
      <c r="G11" s="33"/>
      <c r="H11" s="33"/>
      <c r="I11" s="33"/>
      <c r="J11" s="33"/>
    </row>
    <row r="12" spans="1:13" ht="54" customHeight="1">
      <c r="A12" s="72" t="s">
        <v>80</v>
      </c>
      <c r="B12" s="72"/>
      <c r="C12" s="72"/>
      <c r="D12" s="72"/>
      <c r="E12" s="72"/>
      <c r="F12" s="72"/>
      <c r="G12" s="72"/>
      <c r="H12" s="72"/>
      <c r="I12" s="72"/>
      <c r="J12" s="72"/>
    </row>
    <row r="13" spans="1:13" ht="9.6" customHeight="1" thickBot="1">
      <c r="B13" s="18"/>
      <c r="C13" s="18"/>
      <c r="D13" s="34"/>
      <c r="E13" s="34"/>
      <c r="F13" s="18"/>
      <c r="G13" s="18"/>
      <c r="H13" s="18"/>
      <c r="I13" s="18"/>
      <c r="J13" s="49"/>
    </row>
    <row r="14" spans="1:13" ht="17.45" customHeight="1" thickBot="1">
      <c r="A14" s="65" t="s">
        <v>0</v>
      </c>
      <c r="B14" s="65" t="s">
        <v>1</v>
      </c>
      <c r="C14" s="65" t="s">
        <v>1</v>
      </c>
      <c r="D14" s="67" t="s">
        <v>2</v>
      </c>
      <c r="E14" s="68"/>
      <c r="F14" s="69"/>
      <c r="G14" s="67" t="s">
        <v>3</v>
      </c>
      <c r="H14" s="68"/>
      <c r="I14" s="68"/>
      <c r="J14" s="69"/>
      <c r="M14" s="19"/>
    </row>
    <row r="15" spans="1:13" ht="142.5" thickBot="1">
      <c r="A15" s="66"/>
      <c r="B15" s="66"/>
      <c r="C15" s="66"/>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47" si="0">(H16/B16)</f>
        <v>0.9</v>
      </c>
      <c r="J16" s="40" t="str">
        <f>IF(I16&gt;=0.5,"Đạt","Không đạt")</f>
        <v>Đạt</v>
      </c>
    </row>
    <row r="17" spans="1:10" s="17" customFormat="1" ht="32.25" thickBot="1">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c r="A18" s="4" t="s">
        <v>6</v>
      </c>
      <c r="B18" s="42">
        <v>2</v>
      </c>
      <c r="C18" s="3">
        <v>2</v>
      </c>
      <c r="D18" s="36">
        <v>2</v>
      </c>
      <c r="E18" s="44">
        <f>(D18/B18)</f>
        <v>1</v>
      </c>
      <c r="F18" s="51" t="s">
        <v>88</v>
      </c>
      <c r="G18" s="56">
        <v>2</v>
      </c>
      <c r="H18" s="15">
        <v>2</v>
      </c>
      <c r="I18" s="16">
        <f t="shared" si="0"/>
        <v>1</v>
      </c>
      <c r="J18" s="52" t="s">
        <v>87</v>
      </c>
    </row>
    <row r="19" spans="1:10" ht="156.75" thickBot="1">
      <c r="A19" s="6" t="s">
        <v>7</v>
      </c>
      <c r="B19" s="42">
        <v>2</v>
      </c>
      <c r="C19" s="3">
        <v>2</v>
      </c>
      <c r="D19" s="36">
        <v>2</v>
      </c>
      <c r="E19" s="44">
        <f t="shared" ref="E19:E23" si="1">(D19/B19)</f>
        <v>1</v>
      </c>
      <c r="F19" s="51" t="s">
        <v>89</v>
      </c>
      <c r="G19" s="56">
        <v>2</v>
      </c>
      <c r="H19" s="15">
        <v>2</v>
      </c>
      <c r="I19" s="16">
        <f t="shared" si="0"/>
        <v>1</v>
      </c>
      <c r="J19" s="52" t="s">
        <v>89</v>
      </c>
    </row>
    <row r="20" spans="1:10" ht="204.75" thickBot="1">
      <c r="A20" s="6" t="s">
        <v>8</v>
      </c>
      <c r="B20" s="42">
        <v>2</v>
      </c>
      <c r="C20" s="3">
        <v>2</v>
      </c>
      <c r="D20" s="36">
        <v>2</v>
      </c>
      <c r="E20" s="44">
        <f t="shared" si="1"/>
        <v>1</v>
      </c>
      <c r="F20" s="52" t="s">
        <v>90</v>
      </c>
      <c r="G20" s="56">
        <v>2</v>
      </c>
      <c r="H20" s="15">
        <v>2</v>
      </c>
      <c r="I20" s="16">
        <f t="shared" si="0"/>
        <v>1</v>
      </c>
      <c r="J20" s="52" t="s">
        <v>90</v>
      </c>
    </row>
    <row r="21" spans="1:10" ht="96.75" thickBot="1">
      <c r="A21" s="6" t="s">
        <v>9</v>
      </c>
      <c r="B21" s="42">
        <v>2</v>
      </c>
      <c r="C21" s="3">
        <v>2</v>
      </c>
      <c r="D21" s="36">
        <v>2</v>
      </c>
      <c r="E21" s="44">
        <f t="shared" si="1"/>
        <v>1</v>
      </c>
      <c r="F21" s="52" t="s">
        <v>91</v>
      </c>
      <c r="G21" s="56">
        <v>2</v>
      </c>
      <c r="H21" s="15">
        <v>2</v>
      </c>
      <c r="I21" s="16">
        <f t="shared" si="0"/>
        <v>1</v>
      </c>
      <c r="J21" s="52" t="s">
        <v>91</v>
      </c>
    </row>
    <row r="22" spans="1:10" ht="96.75" thickBot="1">
      <c r="A22" s="6" t="s">
        <v>10</v>
      </c>
      <c r="B22" s="42">
        <v>2</v>
      </c>
      <c r="C22" s="3">
        <v>2</v>
      </c>
      <c r="D22" s="36">
        <v>2</v>
      </c>
      <c r="E22" s="44">
        <f t="shared" si="1"/>
        <v>1</v>
      </c>
      <c r="F22" s="52" t="s">
        <v>92</v>
      </c>
      <c r="G22" s="56">
        <v>2</v>
      </c>
      <c r="H22" s="15">
        <v>2</v>
      </c>
      <c r="I22" s="16">
        <f t="shared" si="0"/>
        <v>1</v>
      </c>
      <c r="J22" s="52" t="s">
        <v>92</v>
      </c>
    </row>
    <row r="23" spans="1:10" ht="48.75" thickBot="1">
      <c r="A23" s="6" t="s">
        <v>11</v>
      </c>
      <c r="B23" s="42">
        <v>2</v>
      </c>
      <c r="C23" s="3">
        <v>2</v>
      </c>
      <c r="D23" s="36">
        <v>2</v>
      </c>
      <c r="E23" s="44">
        <f t="shared" si="1"/>
        <v>1</v>
      </c>
      <c r="F23" s="52" t="s">
        <v>93</v>
      </c>
      <c r="G23" s="56">
        <v>2</v>
      </c>
      <c r="H23" s="15">
        <v>2</v>
      </c>
      <c r="I23" s="16">
        <f t="shared" si="0"/>
        <v>1</v>
      </c>
      <c r="J23" s="52" t="s">
        <v>93</v>
      </c>
    </row>
    <row r="24" spans="1:10" s="17" customFormat="1" ht="32.25" thickBot="1">
      <c r="A24" s="23" t="s">
        <v>12</v>
      </c>
      <c r="B24" s="24">
        <f>SUM(B25:B26)</f>
        <v>4</v>
      </c>
      <c r="C24" s="24">
        <f>SUM(C25:C26)</f>
        <v>4</v>
      </c>
      <c r="D24" s="24">
        <f>SUM(D25:D26)</f>
        <v>2</v>
      </c>
      <c r="E24" s="25">
        <f>(D24/B24)</f>
        <v>0.5</v>
      </c>
      <c r="F24" s="24" t="str">
        <f>IF(E24&gt;=0.5,"Đạt","Không đạt")</f>
        <v>Đạt</v>
      </c>
      <c r="G24" s="24">
        <f>SUM(G25:G26)</f>
        <v>2</v>
      </c>
      <c r="H24" s="24">
        <f>SUM(H25:H26)</f>
        <v>2</v>
      </c>
      <c r="I24" s="26">
        <f>(H24/B24)</f>
        <v>0.5</v>
      </c>
      <c r="J24" s="45" t="str">
        <f>IF(I24&gt;=0.5,"Đạt","Không đạt")</f>
        <v>Đạt</v>
      </c>
    </row>
    <row r="25" spans="1:10" ht="264.75" thickBot="1">
      <c r="A25" s="6" t="s">
        <v>70</v>
      </c>
      <c r="B25" s="43">
        <v>2</v>
      </c>
      <c r="C25" s="7">
        <v>2</v>
      </c>
      <c r="D25" s="36">
        <v>0</v>
      </c>
      <c r="E25" s="44">
        <f t="shared" ref="E25:E26" si="2">(D25/B25)</f>
        <v>0</v>
      </c>
      <c r="F25" s="53" t="s">
        <v>94</v>
      </c>
      <c r="G25" s="56">
        <v>0</v>
      </c>
      <c r="H25" s="15">
        <v>0</v>
      </c>
      <c r="I25" s="16">
        <f t="shared" si="0"/>
        <v>0</v>
      </c>
      <c r="J25" s="53" t="s">
        <v>94</v>
      </c>
    </row>
    <row r="26" spans="1:10" ht="132.75" thickBot="1">
      <c r="A26" s="4" t="s">
        <v>13</v>
      </c>
      <c r="B26" s="42">
        <v>2</v>
      </c>
      <c r="C26" s="3">
        <v>2</v>
      </c>
      <c r="D26" s="36">
        <v>2</v>
      </c>
      <c r="E26" s="44">
        <f t="shared" si="2"/>
        <v>1</v>
      </c>
      <c r="F26" s="52" t="s">
        <v>95</v>
      </c>
      <c r="G26" s="56">
        <v>2</v>
      </c>
      <c r="H26" s="15">
        <v>2</v>
      </c>
      <c r="I26" s="16">
        <f t="shared" si="0"/>
        <v>1</v>
      </c>
      <c r="J26" s="52" t="s">
        <v>95</v>
      </c>
    </row>
    <row r="27" spans="1:10" s="17" customFormat="1" ht="32.25" thickBot="1">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c r="A28" s="6" t="s">
        <v>15</v>
      </c>
      <c r="B28" s="42">
        <v>2</v>
      </c>
      <c r="C28" s="3">
        <v>2</v>
      </c>
      <c r="D28" s="36">
        <v>2</v>
      </c>
      <c r="E28" s="44">
        <f t="shared" ref="E28:E29" si="3">(D28/B28)</f>
        <v>1</v>
      </c>
      <c r="F28" s="52" t="s">
        <v>96</v>
      </c>
      <c r="G28" s="56">
        <v>2</v>
      </c>
      <c r="H28" s="15">
        <v>2</v>
      </c>
      <c r="I28" s="16">
        <f t="shared" si="0"/>
        <v>1</v>
      </c>
      <c r="J28" s="52" t="s">
        <v>96</v>
      </c>
    </row>
    <row r="29" spans="1:10" ht="324.75" thickBot="1">
      <c r="A29" s="4" t="s">
        <v>16</v>
      </c>
      <c r="B29" s="42">
        <v>2</v>
      </c>
      <c r="C29" s="3">
        <v>2</v>
      </c>
      <c r="D29" s="36">
        <v>2</v>
      </c>
      <c r="E29" s="44">
        <f t="shared" si="3"/>
        <v>1</v>
      </c>
      <c r="F29" s="52" t="s">
        <v>97</v>
      </c>
      <c r="G29" s="56">
        <v>2</v>
      </c>
      <c r="H29" s="15">
        <v>2</v>
      </c>
      <c r="I29" s="16">
        <f t="shared" si="0"/>
        <v>1</v>
      </c>
      <c r="J29" s="52" t="s">
        <v>97</v>
      </c>
    </row>
    <row r="30" spans="1:10" s="17" customFormat="1" ht="32.25" thickBot="1">
      <c r="A30" s="20" t="s">
        <v>17</v>
      </c>
      <c r="B30" s="21">
        <f>SUM(B31,B34,B41,B46,B49,B52,B55,B60,B63)</f>
        <v>51</v>
      </c>
      <c r="C30" s="21">
        <f>SUM(C31,C34,C41,C46,C49,C52,C55,C60,C63)</f>
        <v>52</v>
      </c>
      <c r="D30" s="21">
        <f>SUM(D31,D34,D41,D46,D49,D52,D55,D60,D63)</f>
        <v>49</v>
      </c>
      <c r="E30" s="22">
        <f>(D30/B30)</f>
        <v>0.96078431372549022</v>
      </c>
      <c r="F30" s="40" t="str">
        <f>IF(E30&gt;=0.5,"Đạt","Không đạt")</f>
        <v>Đạt</v>
      </c>
      <c r="G30" s="21">
        <f>SUM(G31,G34,G41,G46,G49,G52,G55,G60,G63)</f>
        <v>49</v>
      </c>
      <c r="H30" s="21">
        <f>SUM(H31,H34,H41,H46,H49,H52,H55,H60,H63)</f>
        <v>49</v>
      </c>
      <c r="I30" s="22">
        <f t="shared" si="0"/>
        <v>0.96078431372549022</v>
      </c>
      <c r="J30" s="47" t="str">
        <f>IF(I30&gt;=0.5,"Đạt","Không đạt")</f>
        <v>Đạt</v>
      </c>
    </row>
    <row r="31" spans="1:10" s="17" customFormat="1" ht="48" thickBot="1">
      <c r="A31" s="23" t="s">
        <v>18</v>
      </c>
      <c r="B31" s="24">
        <f>SUM(B32:B33)</f>
        <v>3</v>
      </c>
      <c r="C31" s="24">
        <f>SUM(C32:C33)</f>
        <v>4</v>
      </c>
      <c r="D31" s="24">
        <f>SUM(D32:D33)</f>
        <v>3</v>
      </c>
      <c r="E31" s="25">
        <f>(D31/B31)</f>
        <v>1</v>
      </c>
      <c r="F31" s="24" t="str">
        <f>IF(E31&gt;=0.5,"Đạt","Không đạt")</f>
        <v>Đạt</v>
      </c>
      <c r="G31" s="24">
        <f>SUM(G32:G33)</f>
        <v>3</v>
      </c>
      <c r="H31" s="24">
        <f>SUM(H32:H33)</f>
        <v>3</v>
      </c>
      <c r="I31" s="26">
        <f t="shared" si="0"/>
        <v>1</v>
      </c>
      <c r="J31" s="48" t="str">
        <f>IF(I31&gt;=0.5,"Đạt","Không đạt")</f>
        <v>Đạt</v>
      </c>
    </row>
    <row r="32" spans="1:10" ht="169.5" thickBot="1">
      <c r="A32" s="6" t="s">
        <v>19</v>
      </c>
      <c r="B32" s="42">
        <v>1</v>
      </c>
      <c r="C32" s="3">
        <v>2</v>
      </c>
      <c r="D32" s="36">
        <v>1</v>
      </c>
      <c r="E32" s="44">
        <f t="shared" ref="E32:E33" si="4">(D32/B32)</f>
        <v>1</v>
      </c>
      <c r="F32" s="75" t="s">
        <v>98</v>
      </c>
      <c r="G32" s="56">
        <v>1</v>
      </c>
      <c r="H32" s="15">
        <v>1</v>
      </c>
      <c r="I32" s="16">
        <f t="shared" si="0"/>
        <v>1</v>
      </c>
      <c r="J32" s="75" t="s">
        <v>98</v>
      </c>
    </row>
    <row r="33" spans="1:10" ht="49.5" thickBot="1">
      <c r="A33" s="6" t="s">
        <v>20</v>
      </c>
      <c r="B33" s="42">
        <v>2</v>
      </c>
      <c r="C33" s="3">
        <v>2</v>
      </c>
      <c r="D33" s="36">
        <v>2</v>
      </c>
      <c r="E33" s="44">
        <f t="shared" si="4"/>
        <v>1</v>
      </c>
      <c r="F33" s="75" t="s">
        <v>99</v>
      </c>
      <c r="G33" s="56">
        <v>2</v>
      </c>
      <c r="H33" s="15">
        <v>2</v>
      </c>
      <c r="I33" s="16">
        <f t="shared" si="0"/>
        <v>1</v>
      </c>
      <c r="J33" s="75" t="s">
        <v>99</v>
      </c>
    </row>
    <row r="34" spans="1:10" s="17" customFormat="1" ht="32.25" thickBot="1">
      <c r="A34" s="23" t="s">
        <v>21</v>
      </c>
      <c r="B34" s="24">
        <f>SUM(B35:B40)</f>
        <v>12</v>
      </c>
      <c r="C34" s="24">
        <f>SUM(C35:C40)</f>
        <v>12</v>
      </c>
      <c r="D34" s="24">
        <f>SUM(D35:D40)</f>
        <v>10</v>
      </c>
      <c r="E34" s="25">
        <f>(D34/B34)</f>
        <v>0.83333333333333337</v>
      </c>
      <c r="F34" s="24" t="str">
        <f>IF(E34&gt;=0.5,"Đạt","Không đạt")</f>
        <v>Đạt</v>
      </c>
      <c r="G34" s="24">
        <f>SUM(G35:G40)</f>
        <v>10</v>
      </c>
      <c r="H34" s="24">
        <f>SUM(H35:H40)</f>
        <v>10</v>
      </c>
      <c r="I34" s="26">
        <f t="shared" si="0"/>
        <v>0.83333333333333337</v>
      </c>
      <c r="J34" s="48" t="str">
        <f>IF(I34&gt;=0.5,"Đạt","Không đạt")</f>
        <v>Đạt</v>
      </c>
    </row>
    <row r="35" spans="1:10" ht="145.5" thickBot="1">
      <c r="A35" s="8" t="s">
        <v>22</v>
      </c>
      <c r="B35" s="42">
        <v>2</v>
      </c>
      <c r="C35" s="3">
        <v>2</v>
      </c>
      <c r="D35" s="36">
        <v>2</v>
      </c>
      <c r="E35" s="44">
        <f t="shared" ref="E35:E40" si="5">(D35/B35)</f>
        <v>1</v>
      </c>
      <c r="F35" s="75" t="s">
        <v>100</v>
      </c>
      <c r="G35" s="56">
        <v>2</v>
      </c>
      <c r="H35" s="15">
        <v>2</v>
      </c>
      <c r="I35" s="16">
        <f t="shared" si="0"/>
        <v>1</v>
      </c>
      <c r="J35" s="75" t="s">
        <v>100</v>
      </c>
    </row>
    <row r="36" spans="1:10" ht="73.5" thickBot="1">
      <c r="A36" s="6" t="s">
        <v>23</v>
      </c>
      <c r="B36" s="42">
        <v>2</v>
      </c>
      <c r="C36" s="3">
        <v>2</v>
      </c>
      <c r="D36" s="36">
        <v>2</v>
      </c>
      <c r="E36" s="44">
        <f t="shared" si="5"/>
        <v>1</v>
      </c>
      <c r="F36" s="75" t="s">
        <v>101</v>
      </c>
      <c r="G36" s="56">
        <v>2</v>
      </c>
      <c r="H36" s="15">
        <v>2</v>
      </c>
      <c r="I36" s="16">
        <f t="shared" si="0"/>
        <v>1</v>
      </c>
      <c r="J36" s="75" t="s">
        <v>101</v>
      </c>
    </row>
    <row r="37" spans="1:10" ht="109.5" thickBot="1">
      <c r="A37" s="6" t="s">
        <v>24</v>
      </c>
      <c r="B37" s="42">
        <v>2</v>
      </c>
      <c r="C37" s="3">
        <v>2</v>
      </c>
      <c r="D37" s="36">
        <v>2</v>
      </c>
      <c r="E37" s="44">
        <f t="shared" si="5"/>
        <v>1</v>
      </c>
      <c r="F37" s="75" t="s">
        <v>102</v>
      </c>
      <c r="G37" s="56">
        <v>2</v>
      </c>
      <c r="H37" s="15">
        <v>2</v>
      </c>
      <c r="I37" s="16">
        <f t="shared" si="0"/>
        <v>1</v>
      </c>
      <c r="J37" s="75" t="s">
        <v>102</v>
      </c>
    </row>
    <row r="38" spans="1:10" ht="121.5" thickBot="1">
      <c r="A38" s="6" t="s">
        <v>25</v>
      </c>
      <c r="B38" s="42">
        <v>2</v>
      </c>
      <c r="C38" s="3">
        <v>2</v>
      </c>
      <c r="D38" s="36">
        <v>2</v>
      </c>
      <c r="E38" s="44">
        <f t="shared" si="5"/>
        <v>1</v>
      </c>
      <c r="F38" s="75" t="s">
        <v>103</v>
      </c>
      <c r="G38" s="56">
        <v>2</v>
      </c>
      <c r="H38" s="15">
        <v>2</v>
      </c>
      <c r="I38" s="16">
        <f t="shared" si="0"/>
        <v>1</v>
      </c>
      <c r="J38" s="75" t="s">
        <v>103</v>
      </c>
    </row>
    <row r="39" spans="1:10" ht="37.5" thickBot="1">
      <c r="A39" s="6" t="s">
        <v>26</v>
      </c>
      <c r="B39" s="42">
        <v>2</v>
      </c>
      <c r="C39" s="3">
        <v>2</v>
      </c>
      <c r="D39" s="36">
        <v>0</v>
      </c>
      <c r="E39" s="44">
        <f t="shared" si="5"/>
        <v>0</v>
      </c>
      <c r="F39" s="75" t="s">
        <v>104</v>
      </c>
      <c r="G39" s="56">
        <v>0</v>
      </c>
      <c r="H39" s="15">
        <v>0</v>
      </c>
      <c r="I39" s="16">
        <f t="shared" si="0"/>
        <v>0</v>
      </c>
      <c r="J39" s="75" t="s">
        <v>104</v>
      </c>
    </row>
    <row r="40" spans="1:10" ht="97.5" thickBot="1">
      <c r="A40" s="6" t="s">
        <v>27</v>
      </c>
      <c r="B40" s="42">
        <v>2</v>
      </c>
      <c r="C40" s="3">
        <v>2</v>
      </c>
      <c r="D40" s="36">
        <v>2</v>
      </c>
      <c r="E40" s="44">
        <f t="shared" si="5"/>
        <v>1</v>
      </c>
      <c r="F40" s="75" t="s">
        <v>105</v>
      </c>
      <c r="G40" s="56">
        <v>2</v>
      </c>
      <c r="H40" s="15">
        <v>2</v>
      </c>
      <c r="I40" s="16">
        <f t="shared" si="0"/>
        <v>1</v>
      </c>
      <c r="J40" s="75" t="s">
        <v>105</v>
      </c>
    </row>
    <row r="41" spans="1:10" s="17" customFormat="1" ht="32.25" thickBot="1">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133.5" thickBot="1">
      <c r="A42" s="6" t="s">
        <v>29</v>
      </c>
      <c r="B42" s="42">
        <v>2</v>
      </c>
      <c r="C42" s="3">
        <v>2</v>
      </c>
      <c r="D42" s="36">
        <v>2</v>
      </c>
      <c r="E42" s="44">
        <f t="shared" ref="E42:E45" si="6">(D42/B42)</f>
        <v>1</v>
      </c>
      <c r="F42" s="75" t="s">
        <v>106</v>
      </c>
      <c r="G42" s="56">
        <v>2</v>
      </c>
      <c r="H42" s="15">
        <v>2</v>
      </c>
      <c r="I42" s="16">
        <f t="shared" si="0"/>
        <v>1</v>
      </c>
      <c r="J42" s="75" t="s">
        <v>106</v>
      </c>
    </row>
    <row r="43" spans="1:10" ht="97.5" thickBot="1">
      <c r="A43" s="6" t="s">
        <v>30</v>
      </c>
      <c r="B43" s="42">
        <v>2</v>
      </c>
      <c r="C43" s="3">
        <v>2</v>
      </c>
      <c r="D43" s="36">
        <v>2</v>
      </c>
      <c r="E43" s="44">
        <f t="shared" si="6"/>
        <v>1</v>
      </c>
      <c r="F43" s="75" t="s">
        <v>107</v>
      </c>
      <c r="G43" s="56">
        <v>2</v>
      </c>
      <c r="H43" s="15">
        <v>2</v>
      </c>
      <c r="I43" s="16">
        <f t="shared" si="0"/>
        <v>1</v>
      </c>
      <c r="J43" s="75" t="s">
        <v>107</v>
      </c>
    </row>
    <row r="44" spans="1:10" ht="193.5" thickBot="1">
      <c r="A44" s="6" t="s">
        <v>31</v>
      </c>
      <c r="B44" s="42">
        <v>2</v>
      </c>
      <c r="C44" s="3">
        <v>2</v>
      </c>
      <c r="D44" s="36">
        <v>2</v>
      </c>
      <c r="E44" s="44">
        <f t="shared" si="6"/>
        <v>1</v>
      </c>
      <c r="F44" s="75" t="s">
        <v>108</v>
      </c>
      <c r="G44" s="56">
        <v>2</v>
      </c>
      <c r="H44" s="15">
        <v>2</v>
      </c>
      <c r="I44" s="16">
        <f t="shared" si="0"/>
        <v>1</v>
      </c>
      <c r="J44" s="75" t="s">
        <v>108</v>
      </c>
    </row>
    <row r="45" spans="1:10" ht="169.5" thickBot="1">
      <c r="A45" s="6" t="s">
        <v>32</v>
      </c>
      <c r="B45" s="42">
        <v>2</v>
      </c>
      <c r="C45" s="3">
        <v>2</v>
      </c>
      <c r="D45" s="36">
        <v>2</v>
      </c>
      <c r="E45" s="44">
        <f t="shared" si="6"/>
        <v>1</v>
      </c>
      <c r="F45" s="75" t="s">
        <v>109</v>
      </c>
      <c r="G45" s="56">
        <v>2</v>
      </c>
      <c r="H45" s="15">
        <v>2</v>
      </c>
      <c r="I45" s="16">
        <f t="shared" si="0"/>
        <v>1</v>
      </c>
      <c r="J45" s="75" t="s">
        <v>109</v>
      </c>
    </row>
    <row r="46" spans="1:10" s="17" customFormat="1" ht="48" thickBot="1">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169.5" thickBot="1">
      <c r="A47" s="6" t="s">
        <v>33</v>
      </c>
      <c r="B47" s="42">
        <v>2</v>
      </c>
      <c r="C47" s="3">
        <v>2</v>
      </c>
      <c r="D47" s="36">
        <v>2</v>
      </c>
      <c r="E47" s="44">
        <f t="shared" ref="E47:E48" si="7">(D47/B47)</f>
        <v>1</v>
      </c>
      <c r="F47" s="75" t="s">
        <v>110</v>
      </c>
      <c r="G47" s="56">
        <v>2</v>
      </c>
      <c r="H47" s="15">
        <v>2</v>
      </c>
      <c r="I47" s="16">
        <f t="shared" si="0"/>
        <v>1</v>
      </c>
      <c r="J47" s="75" t="s">
        <v>110</v>
      </c>
    </row>
    <row r="48" spans="1:10" ht="157.5" thickBot="1">
      <c r="A48" s="6" t="s">
        <v>34</v>
      </c>
      <c r="B48" s="42">
        <v>2</v>
      </c>
      <c r="C48" s="3">
        <v>2</v>
      </c>
      <c r="D48" s="36">
        <v>2</v>
      </c>
      <c r="E48" s="44">
        <f t="shared" si="7"/>
        <v>1</v>
      </c>
      <c r="F48" s="75" t="s">
        <v>111</v>
      </c>
      <c r="G48" s="56">
        <v>2</v>
      </c>
      <c r="H48" s="15">
        <v>2</v>
      </c>
      <c r="I48" s="16">
        <f t="shared" ref="I48:I79" si="8">(H48/B48)</f>
        <v>1</v>
      </c>
      <c r="J48" s="75" t="s">
        <v>111</v>
      </c>
    </row>
    <row r="49" spans="1:10" s="17" customFormat="1" ht="32.25" thickBot="1">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109.5" thickBot="1">
      <c r="A50" s="6" t="s">
        <v>35</v>
      </c>
      <c r="B50" s="42">
        <v>2</v>
      </c>
      <c r="C50" s="3">
        <v>2</v>
      </c>
      <c r="D50" s="36">
        <v>2</v>
      </c>
      <c r="E50" s="44">
        <f t="shared" ref="E50:E51" si="9">(D50/B50)</f>
        <v>1</v>
      </c>
      <c r="F50" s="75" t="s">
        <v>112</v>
      </c>
      <c r="G50" s="56">
        <v>2</v>
      </c>
      <c r="H50" s="15">
        <v>2</v>
      </c>
      <c r="I50" s="16">
        <f t="shared" si="8"/>
        <v>1</v>
      </c>
      <c r="J50" s="75" t="s">
        <v>112</v>
      </c>
    </row>
    <row r="51" spans="1:10" ht="109.5" thickBot="1">
      <c r="A51" s="4" t="s">
        <v>36</v>
      </c>
      <c r="B51" s="42">
        <v>2</v>
      </c>
      <c r="C51" s="3">
        <v>2</v>
      </c>
      <c r="D51" s="36">
        <v>2</v>
      </c>
      <c r="E51" s="44">
        <f t="shared" si="9"/>
        <v>1</v>
      </c>
      <c r="F51" s="75" t="s">
        <v>113</v>
      </c>
      <c r="G51" s="56">
        <v>2</v>
      </c>
      <c r="H51" s="15">
        <v>2</v>
      </c>
      <c r="I51" s="16">
        <f t="shared" si="8"/>
        <v>1</v>
      </c>
      <c r="J51" s="75" t="s">
        <v>113</v>
      </c>
    </row>
    <row r="52" spans="1:10" s="17" customFormat="1" ht="48" thickBot="1">
      <c r="A52" s="23" t="s">
        <v>67</v>
      </c>
      <c r="B52" s="24">
        <f>SUM(B53:B54)</f>
        <v>4</v>
      </c>
      <c r="C52" s="24">
        <f>SUM(C53:C54)</f>
        <v>4</v>
      </c>
      <c r="D52" s="24">
        <f>SUM(D53:D54)</f>
        <v>4</v>
      </c>
      <c r="E52" s="25">
        <f>(D52/B52)</f>
        <v>1</v>
      </c>
      <c r="F52" s="24" t="str">
        <f>IF(E52&gt;=0.5,"Đạt","Không đạt")</f>
        <v>Đạt</v>
      </c>
      <c r="G52" s="24">
        <f>SUM(G53:G54)</f>
        <v>4</v>
      </c>
      <c r="H52" s="24">
        <f>SUM(H53:H54)</f>
        <v>4</v>
      </c>
      <c r="I52" s="26">
        <f t="shared" si="8"/>
        <v>1</v>
      </c>
      <c r="J52" s="48" t="str">
        <f>IF(I52&gt;=0.5,"Đạt","Không đạt")</f>
        <v>Đạt</v>
      </c>
    </row>
    <row r="53" spans="1:10" ht="49.5" thickBot="1">
      <c r="A53" s="6" t="s">
        <v>37</v>
      </c>
      <c r="B53" s="42">
        <v>2</v>
      </c>
      <c r="C53" s="3">
        <v>2</v>
      </c>
      <c r="D53" s="36">
        <v>2</v>
      </c>
      <c r="E53" s="44">
        <f t="shared" ref="E53:E54" si="10">(D53/B53)</f>
        <v>1</v>
      </c>
      <c r="F53" s="51" t="s">
        <v>114</v>
      </c>
      <c r="G53" s="56">
        <v>2</v>
      </c>
      <c r="H53" s="15">
        <v>2</v>
      </c>
      <c r="I53" s="16">
        <f t="shared" si="8"/>
        <v>1</v>
      </c>
      <c r="J53" s="75" t="s">
        <v>115</v>
      </c>
    </row>
    <row r="54" spans="1:10" ht="109.5" thickBot="1">
      <c r="A54" s="6" t="s">
        <v>38</v>
      </c>
      <c r="B54" s="42">
        <v>2</v>
      </c>
      <c r="C54" s="3">
        <v>2</v>
      </c>
      <c r="D54" s="36">
        <v>2</v>
      </c>
      <c r="E54" s="44">
        <f t="shared" si="10"/>
        <v>1</v>
      </c>
      <c r="F54" s="51" t="s">
        <v>116</v>
      </c>
      <c r="G54" s="56">
        <v>2</v>
      </c>
      <c r="H54" s="15">
        <v>2</v>
      </c>
      <c r="I54" s="16">
        <f t="shared" si="8"/>
        <v>1</v>
      </c>
      <c r="J54" s="75" t="s">
        <v>116</v>
      </c>
    </row>
    <row r="55" spans="1:10" s="17" customFormat="1" ht="48" thickBot="1">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97.5" thickBot="1">
      <c r="A56" s="6" t="s">
        <v>39</v>
      </c>
      <c r="B56" s="42">
        <v>2</v>
      </c>
      <c r="C56" s="3">
        <v>2</v>
      </c>
      <c r="D56" s="36">
        <v>2</v>
      </c>
      <c r="E56" s="44">
        <f t="shared" ref="E56:E59" si="11">(D56/B56)</f>
        <v>1</v>
      </c>
      <c r="F56" s="51" t="s">
        <v>117</v>
      </c>
      <c r="G56" s="56">
        <v>2</v>
      </c>
      <c r="H56" s="15">
        <v>2</v>
      </c>
      <c r="I56" s="16">
        <f t="shared" si="8"/>
        <v>1</v>
      </c>
      <c r="J56" s="75" t="s">
        <v>117</v>
      </c>
    </row>
    <row r="57" spans="1:10" ht="85.5" thickBot="1">
      <c r="A57" s="6" t="s">
        <v>40</v>
      </c>
      <c r="B57" s="42">
        <v>2</v>
      </c>
      <c r="C57" s="3">
        <v>2</v>
      </c>
      <c r="D57" s="36">
        <v>2</v>
      </c>
      <c r="E57" s="44">
        <f t="shared" si="11"/>
        <v>1</v>
      </c>
      <c r="F57" s="51" t="s">
        <v>118</v>
      </c>
      <c r="G57" s="56">
        <v>2</v>
      </c>
      <c r="H57" s="15">
        <v>2</v>
      </c>
      <c r="I57" s="16">
        <f t="shared" si="8"/>
        <v>1</v>
      </c>
      <c r="J57" s="75" t="s">
        <v>118</v>
      </c>
    </row>
    <row r="58" spans="1:10" ht="97.5" thickBot="1">
      <c r="A58" s="6" t="s">
        <v>41</v>
      </c>
      <c r="B58" s="42">
        <v>2</v>
      </c>
      <c r="C58" s="3">
        <v>2</v>
      </c>
      <c r="D58" s="36">
        <v>2</v>
      </c>
      <c r="E58" s="44">
        <f t="shared" si="11"/>
        <v>1</v>
      </c>
      <c r="F58" s="51" t="s">
        <v>119</v>
      </c>
      <c r="G58" s="56">
        <v>2</v>
      </c>
      <c r="H58" s="15">
        <v>2</v>
      </c>
      <c r="I58" s="16">
        <f t="shared" si="8"/>
        <v>1</v>
      </c>
      <c r="J58" s="75" t="s">
        <v>119</v>
      </c>
    </row>
    <row r="59" spans="1:10" ht="61.5" thickBot="1">
      <c r="A59" s="6" t="s">
        <v>42</v>
      </c>
      <c r="B59" s="42">
        <v>2</v>
      </c>
      <c r="C59" s="3">
        <v>2</v>
      </c>
      <c r="D59" s="36">
        <v>2</v>
      </c>
      <c r="E59" s="44">
        <f t="shared" si="11"/>
        <v>1</v>
      </c>
      <c r="F59" s="51" t="s">
        <v>120</v>
      </c>
      <c r="G59" s="56">
        <v>2</v>
      </c>
      <c r="H59" s="15">
        <v>2</v>
      </c>
      <c r="I59" s="16">
        <f t="shared" si="8"/>
        <v>1</v>
      </c>
      <c r="J59" s="75" t="s">
        <v>120</v>
      </c>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132.75" thickBot="1">
      <c r="A61" s="6" t="s">
        <v>43</v>
      </c>
      <c r="B61" s="42">
        <v>2</v>
      </c>
      <c r="C61" s="14">
        <v>2</v>
      </c>
      <c r="D61" s="36">
        <v>2</v>
      </c>
      <c r="E61" s="44">
        <f t="shared" ref="E61:E62" si="12">(D61/B61)</f>
        <v>1</v>
      </c>
      <c r="F61" s="51" t="s">
        <v>121</v>
      </c>
      <c r="G61" s="56">
        <v>2</v>
      </c>
      <c r="H61" s="15">
        <v>2</v>
      </c>
      <c r="I61" s="16">
        <f t="shared" si="8"/>
        <v>1</v>
      </c>
      <c r="J61" s="51" t="s">
        <v>121</v>
      </c>
    </row>
    <row r="62" spans="1:10" ht="36.75" thickBot="1">
      <c r="A62" s="6" t="s">
        <v>44</v>
      </c>
      <c r="B62" s="42">
        <v>2</v>
      </c>
      <c r="C62" s="14">
        <v>2</v>
      </c>
      <c r="D62" s="36">
        <v>2</v>
      </c>
      <c r="E62" s="44">
        <f t="shared" si="12"/>
        <v>1</v>
      </c>
      <c r="F62" s="51" t="s">
        <v>122</v>
      </c>
      <c r="G62" s="56">
        <v>2</v>
      </c>
      <c r="H62" s="15">
        <v>2</v>
      </c>
      <c r="I62" s="16">
        <f t="shared" si="8"/>
        <v>1</v>
      </c>
      <c r="J62" s="51" t="s">
        <v>122</v>
      </c>
    </row>
    <row r="63" spans="1:10" s="17" customFormat="1" ht="32.25" thickBot="1">
      <c r="A63" s="28" t="s">
        <v>64</v>
      </c>
      <c r="B63" s="24">
        <f>SUM(B64:B65)</f>
        <v>4</v>
      </c>
      <c r="C63" s="24">
        <f>SUM(C64:C65)</f>
        <v>4</v>
      </c>
      <c r="D63" s="24">
        <f>SUM(D64:D65)</f>
        <v>4</v>
      </c>
      <c r="E63" s="25">
        <f>(D63/B63)</f>
        <v>1</v>
      </c>
      <c r="F63" s="24" t="str">
        <f>IF(E63&gt;=0.5,"Đạt","Không đạt")</f>
        <v>Đạt</v>
      </c>
      <c r="G63" s="24">
        <f>SUM(G64:G65)</f>
        <v>4</v>
      </c>
      <c r="H63" s="24">
        <f>SUM(H64:H65)</f>
        <v>4</v>
      </c>
      <c r="I63" s="26">
        <f t="shared" si="8"/>
        <v>1</v>
      </c>
      <c r="J63" s="24" t="str">
        <f>IF(I63&gt;=0.5,"Đạt","Không đạt")</f>
        <v>Đạt</v>
      </c>
    </row>
    <row r="64" spans="1:10" ht="108.75" thickBot="1">
      <c r="A64" s="9" t="s">
        <v>45</v>
      </c>
      <c r="B64" s="42">
        <v>2</v>
      </c>
      <c r="C64" s="14">
        <v>2</v>
      </c>
      <c r="D64" s="36">
        <v>2</v>
      </c>
      <c r="E64" s="44">
        <f t="shared" ref="E64:E65" si="13">(D64/B64)</f>
        <v>1</v>
      </c>
      <c r="F64" s="51" t="s">
        <v>123</v>
      </c>
      <c r="G64" s="56">
        <v>2</v>
      </c>
      <c r="H64" s="15">
        <v>2</v>
      </c>
      <c r="I64" s="16">
        <f t="shared" si="8"/>
        <v>1</v>
      </c>
      <c r="J64" s="51" t="s">
        <v>123</v>
      </c>
    </row>
    <row r="65" spans="1:10" ht="108.75" thickBot="1">
      <c r="A65" s="9" t="s">
        <v>46</v>
      </c>
      <c r="B65" s="42">
        <v>2</v>
      </c>
      <c r="C65" s="14">
        <v>2</v>
      </c>
      <c r="D65" s="36">
        <v>2</v>
      </c>
      <c r="E65" s="44">
        <f t="shared" si="13"/>
        <v>1</v>
      </c>
      <c r="F65" s="51" t="s">
        <v>124</v>
      </c>
      <c r="G65" s="56">
        <v>2</v>
      </c>
      <c r="H65" s="15">
        <v>2</v>
      </c>
      <c r="I65" s="16">
        <f t="shared" si="8"/>
        <v>1</v>
      </c>
      <c r="J65" s="51" t="s">
        <v>124</v>
      </c>
    </row>
    <row r="66" spans="1:10" s="17" customFormat="1" ht="48" thickBot="1">
      <c r="A66" s="29" t="s">
        <v>47</v>
      </c>
      <c r="B66" s="21">
        <f>SUM(B67,B72,B75)</f>
        <v>16</v>
      </c>
      <c r="C66" s="21">
        <f>SUM(C67,C72,C75)</f>
        <v>16</v>
      </c>
      <c r="D66" s="21">
        <f>SUM(D67,D72,D75)</f>
        <v>12</v>
      </c>
      <c r="E66" s="22">
        <f>(D66/B66)</f>
        <v>0.75</v>
      </c>
      <c r="F66" s="40" t="str">
        <f>IF(E66&gt;=0.5,"Đạt","Không đạt")</f>
        <v>Đạt</v>
      </c>
      <c r="G66" s="21">
        <f>SUM(G67,G72,G75)</f>
        <v>12</v>
      </c>
      <c r="H66" s="21">
        <f>SUM(H67,H72,H75)</f>
        <v>12</v>
      </c>
      <c r="I66" s="22">
        <f t="shared" si="8"/>
        <v>0.75</v>
      </c>
      <c r="J66" s="40" t="str">
        <f>IF(I66&gt;=0.5,"Đạt","Không đạt")</f>
        <v>Đạt</v>
      </c>
    </row>
    <row r="67" spans="1:10" s="17" customFormat="1" ht="32.25" thickBot="1">
      <c r="A67" s="28" t="s">
        <v>48</v>
      </c>
      <c r="B67" s="24">
        <f>SUM(B68:B71)</f>
        <v>8</v>
      </c>
      <c r="C67" s="24">
        <f>SUM(C68:C71)</f>
        <v>8</v>
      </c>
      <c r="D67" s="24">
        <f>SUM(D68:D71)</f>
        <v>7</v>
      </c>
      <c r="E67" s="25">
        <f>(D67/B67)</f>
        <v>0.875</v>
      </c>
      <c r="F67" s="24" t="str">
        <f>IF(E67&gt;=0.5,"Đạt","Không đạt")</f>
        <v>Đạt</v>
      </c>
      <c r="G67" s="24">
        <f>SUM(G68:G71)</f>
        <v>7</v>
      </c>
      <c r="H67" s="24">
        <f>SUM(H68:H71)</f>
        <v>7</v>
      </c>
      <c r="I67" s="26">
        <f t="shared" si="8"/>
        <v>0.875</v>
      </c>
      <c r="J67" s="24" t="str">
        <f>IF(I67&gt;=0.5,"Đạt","Không đạt")</f>
        <v>Đạt</v>
      </c>
    </row>
    <row r="68" spans="1:10" ht="108.75" thickBot="1">
      <c r="A68" s="9" t="s">
        <v>49</v>
      </c>
      <c r="B68" s="42">
        <v>2</v>
      </c>
      <c r="C68" s="14">
        <v>2</v>
      </c>
      <c r="D68" s="36">
        <v>2</v>
      </c>
      <c r="E68" s="44">
        <f t="shared" ref="E68:E71" si="14">(D68/B68)</f>
        <v>1</v>
      </c>
      <c r="F68" s="51" t="s">
        <v>125</v>
      </c>
      <c r="G68" s="56">
        <v>2</v>
      </c>
      <c r="H68" s="15">
        <v>2</v>
      </c>
      <c r="I68" s="16">
        <f t="shared" si="8"/>
        <v>1</v>
      </c>
      <c r="J68" s="51" t="s">
        <v>125</v>
      </c>
    </row>
    <row r="69" spans="1:10" ht="72.75" thickBot="1">
      <c r="A69" s="9" t="s">
        <v>50</v>
      </c>
      <c r="B69" s="42">
        <v>2</v>
      </c>
      <c r="C69" s="14">
        <v>2</v>
      </c>
      <c r="D69" s="36">
        <v>1</v>
      </c>
      <c r="E69" s="44">
        <f t="shared" si="14"/>
        <v>0.5</v>
      </c>
      <c r="F69" s="51" t="s">
        <v>126</v>
      </c>
      <c r="G69" s="56">
        <v>1</v>
      </c>
      <c r="H69" s="15">
        <v>1</v>
      </c>
      <c r="I69" s="16">
        <f t="shared" si="8"/>
        <v>0.5</v>
      </c>
      <c r="J69" s="51" t="s">
        <v>126</v>
      </c>
    </row>
    <row r="70" spans="1:10" ht="132.75" thickBot="1">
      <c r="A70" s="9" t="s">
        <v>51</v>
      </c>
      <c r="B70" s="42">
        <v>2</v>
      </c>
      <c r="C70" s="14">
        <v>2</v>
      </c>
      <c r="D70" s="36">
        <v>2</v>
      </c>
      <c r="E70" s="44">
        <f t="shared" si="14"/>
        <v>1</v>
      </c>
      <c r="F70" s="51" t="s">
        <v>127</v>
      </c>
      <c r="G70" s="56">
        <v>2</v>
      </c>
      <c r="H70" s="15">
        <v>2</v>
      </c>
      <c r="I70" s="16">
        <f t="shared" si="8"/>
        <v>1</v>
      </c>
      <c r="J70" s="51" t="s">
        <v>127</v>
      </c>
    </row>
    <row r="71" spans="1:10" ht="120.75" thickBot="1">
      <c r="A71" s="9" t="s">
        <v>52</v>
      </c>
      <c r="B71" s="42">
        <v>2</v>
      </c>
      <c r="C71" s="14">
        <v>2</v>
      </c>
      <c r="D71" s="36">
        <v>2</v>
      </c>
      <c r="E71" s="44">
        <f t="shared" si="14"/>
        <v>1</v>
      </c>
      <c r="F71" s="51" t="s">
        <v>128</v>
      </c>
      <c r="G71" s="56">
        <v>2</v>
      </c>
      <c r="H71" s="15">
        <v>2</v>
      </c>
      <c r="I71" s="16">
        <f t="shared" si="8"/>
        <v>1</v>
      </c>
      <c r="J71" s="51" t="s">
        <v>128</v>
      </c>
    </row>
    <row r="72" spans="1:10" s="17" customFormat="1" ht="48" thickBot="1">
      <c r="A72" s="28" t="s">
        <v>63</v>
      </c>
      <c r="B72" s="24">
        <f>SUM(B73:B74)</f>
        <v>4</v>
      </c>
      <c r="C72" s="24">
        <f>SUM(C73:C74)</f>
        <v>4</v>
      </c>
      <c r="D72" s="24">
        <f>SUM(D73:D74)</f>
        <v>3</v>
      </c>
      <c r="E72" s="25">
        <f>(D72/B72)</f>
        <v>0.75</v>
      </c>
      <c r="F72" s="24" t="str">
        <f>IF(E72&gt;=0.5,"Đạt","Không đạt")</f>
        <v>Đạt</v>
      </c>
      <c r="G72" s="24">
        <f>SUM(G73:G74)</f>
        <v>3</v>
      </c>
      <c r="H72" s="24">
        <f>SUM(H73:H74)</f>
        <v>3</v>
      </c>
      <c r="I72" s="26">
        <f t="shared" si="8"/>
        <v>0.75</v>
      </c>
      <c r="J72" s="24" t="str">
        <f>IF(I72&gt;=0.5,"Đạt","Không đạt")</f>
        <v>Đạt</v>
      </c>
    </row>
    <row r="73" spans="1:10" ht="72.75" thickBot="1">
      <c r="A73" s="9" t="s">
        <v>53</v>
      </c>
      <c r="B73" s="42">
        <v>2</v>
      </c>
      <c r="C73" s="14">
        <v>2</v>
      </c>
      <c r="D73" s="36">
        <v>2</v>
      </c>
      <c r="E73" s="44">
        <f t="shared" ref="E73:E74" si="15">(D73/B73)</f>
        <v>1</v>
      </c>
      <c r="F73" s="51" t="s">
        <v>129</v>
      </c>
      <c r="G73" s="56">
        <v>2</v>
      </c>
      <c r="H73" s="15">
        <v>2</v>
      </c>
      <c r="I73" s="16">
        <f t="shared" si="8"/>
        <v>1</v>
      </c>
      <c r="J73" s="51" t="s">
        <v>129</v>
      </c>
    </row>
    <row r="74" spans="1:10" ht="84.75" thickBot="1">
      <c r="A74" s="9" t="s">
        <v>54</v>
      </c>
      <c r="B74" s="42">
        <v>2</v>
      </c>
      <c r="C74" s="14">
        <v>2</v>
      </c>
      <c r="D74" s="36">
        <v>1</v>
      </c>
      <c r="E74" s="44">
        <f t="shared" si="15"/>
        <v>0.5</v>
      </c>
      <c r="F74" s="51" t="s">
        <v>130</v>
      </c>
      <c r="G74" s="56">
        <v>1</v>
      </c>
      <c r="H74" s="15">
        <v>1</v>
      </c>
      <c r="I74" s="16">
        <f t="shared" si="8"/>
        <v>0.5</v>
      </c>
      <c r="J74" s="51" t="s">
        <v>130</v>
      </c>
    </row>
    <row r="75" spans="1:10" s="17" customFormat="1" ht="32.25" thickBot="1">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48.75" thickBot="1">
      <c r="A76" s="9" t="s">
        <v>55</v>
      </c>
      <c r="B76" s="42">
        <v>2</v>
      </c>
      <c r="C76" s="14">
        <v>2</v>
      </c>
      <c r="D76" s="36">
        <v>2</v>
      </c>
      <c r="E76" s="44">
        <f t="shared" ref="E76:E77" si="16">(D76/B76)</f>
        <v>1</v>
      </c>
      <c r="F76" s="51" t="s">
        <v>131</v>
      </c>
      <c r="G76" s="56">
        <v>2</v>
      </c>
      <c r="H76" s="15">
        <v>2</v>
      </c>
      <c r="I76" s="16">
        <f t="shared" si="8"/>
        <v>1</v>
      </c>
      <c r="J76" s="51" t="s">
        <v>131</v>
      </c>
    </row>
    <row r="77" spans="1:10" ht="60.75" thickBot="1">
      <c r="A77" s="9" t="s">
        <v>56</v>
      </c>
      <c r="B77" s="42">
        <v>2</v>
      </c>
      <c r="C77" s="14">
        <v>2</v>
      </c>
      <c r="D77" s="36">
        <v>0</v>
      </c>
      <c r="E77" s="44">
        <f t="shared" si="16"/>
        <v>0</v>
      </c>
      <c r="F77" s="51" t="s">
        <v>132</v>
      </c>
      <c r="G77" s="56">
        <v>0</v>
      </c>
      <c r="H77" s="15">
        <v>0</v>
      </c>
      <c r="I77" s="16">
        <f t="shared" si="8"/>
        <v>0</v>
      </c>
      <c r="J77" s="51" t="s">
        <v>132</v>
      </c>
    </row>
    <row r="78" spans="1:10" ht="16.5" thickBot="1">
      <c r="A78" s="10" t="s">
        <v>57</v>
      </c>
      <c r="B78" s="41">
        <f>SUM(B16,B30,B66)</f>
        <v>87</v>
      </c>
      <c r="C78" s="5">
        <f>SUM(C16,C30,C66)</f>
        <v>88</v>
      </c>
      <c r="D78" s="12">
        <f>SUM(D16,D30,D66)</f>
        <v>79</v>
      </c>
      <c r="E78" s="54">
        <f>(D78/B78)</f>
        <v>0.90804597701149425</v>
      </c>
      <c r="F78" s="3"/>
      <c r="G78" s="55">
        <f>SUM(G16,G30,G66)</f>
        <v>79</v>
      </c>
      <c r="H78" s="12">
        <f>SUM(H16,H30,H66)</f>
        <v>79</v>
      </c>
      <c r="I78" s="54">
        <f t="shared" si="8"/>
        <v>0.90804597701149425</v>
      </c>
      <c r="J78" s="3"/>
    </row>
    <row r="79" spans="1:10" ht="16.5" thickBot="1">
      <c r="A79" s="10" t="s">
        <v>58</v>
      </c>
      <c r="B79" s="41">
        <v>100</v>
      </c>
      <c r="C79" s="5">
        <f>(C78*B79)/B78</f>
        <v>101.14942528735632</v>
      </c>
      <c r="D79" s="13">
        <f>(D78*B79)/B78</f>
        <v>90.804597701149419</v>
      </c>
      <c r="E79" s="54">
        <f>(D79/B79)</f>
        <v>0.90804597701149414</v>
      </c>
      <c r="F79" s="3"/>
      <c r="G79" s="57">
        <f>(G78/B78)*100</f>
        <v>90.804597701149419</v>
      </c>
      <c r="H79" s="13">
        <f>(H78*B79)/B78</f>
        <v>90.804597701149419</v>
      </c>
      <c r="I79" s="54">
        <f t="shared" si="8"/>
        <v>0.90804597701149414</v>
      </c>
      <c r="J79" s="3"/>
    </row>
    <row r="80" spans="1:10" ht="36" customHeight="1" thickBot="1">
      <c r="A80" s="10" t="s">
        <v>59</v>
      </c>
      <c r="B80" s="11"/>
      <c r="C80" s="11"/>
      <c r="D80" s="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c r="A82" s="61" t="s">
        <v>74</v>
      </c>
      <c r="B82" s="62"/>
      <c r="C82" s="62"/>
      <c r="D82" s="62"/>
      <c r="E82" s="62"/>
      <c r="H82" s="63" t="s">
        <v>75</v>
      </c>
      <c r="I82" s="64"/>
      <c r="J82" s="64"/>
    </row>
    <row r="86" spans="1:10" ht="15.6" customHeight="1">
      <c r="A86" s="60" t="s">
        <v>86</v>
      </c>
      <c r="B86" s="60"/>
      <c r="C86" s="60"/>
      <c r="D86" s="60"/>
      <c r="I86" s="58" t="s">
        <v>84</v>
      </c>
      <c r="J86" s="59"/>
    </row>
    <row r="87" spans="1:10" ht="16.5">
      <c r="B87" s="30"/>
      <c r="C87" s="30"/>
      <c r="D87" s="37"/>
      <c r="E87" s="37"/>
    </row>
    <row r="88" spans="1:10" ht="16.5">
      <c r="B88" s="31"/>
      <c r="C88" s="31"/>
      <c r="D88" s="38"/>
      <c r="E88" s="38"/>
    </row>
    <row r="89" spans="1:10" ht="16.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HONG THAO</cp:lastModifiedBy>
  <cp:lastPrinted>2018-04-25T12:35:40Z</cp:lastPrinted>
  <dcterms:created xsi:type="dcterms:W3CDTF">2018-04-22T04:07:39Z</dcterms:created>
  <dcterms:modified xsi:type="dcterms:W3CDTF">2018-05-17T15:19:26Z</dcterms:modified>
</cp:coreProperties>
</file>